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<sst xmlns="http://schemas.openxmlformats.org/spreadsheetml/2006/main" count="27150" uniqueCount="787">
  <si>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</si>
  <si>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</si>
  <si>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</si>
  <si>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</si>
  <si>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</si>
  <si>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</si>
  <si>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</si>
  <si>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</si>
  <si>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</si>
  <si>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</si>
  <si>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</si>
  <si>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</si>
  <si>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</si>
  <si>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</si>
  <si>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</si>
  <si>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</si>
  <si>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</si>
  <si>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</si>
  <si>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</si>
  <si>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</si>
  <si>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</si>
  <si>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</si>
  <si>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</si>
  <si>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</si>
  <si>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</si>
  <si>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</si>
  <si>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</si>
  <si>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</si>
  <si>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</si>
  <si>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</si>
  <si>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</si>
  <si>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</si>
  <si>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</si>
  <si>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</si>
  <si>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</si>
  <si>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</si>
  <si>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</si>
  <si>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</si>
  <si>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</si>
  <si>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</si>
  <si>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</si>
  <si>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</si>
  <si>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</si>
  <si>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</si>
  <si>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</si>
  <si>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</si>
  <si>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</si>
  <si>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</si>
  <si>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</si>
  <si>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</si>
  <si>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</si>
  <si>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</si>
  <si>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</si>
  <si>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</si>
  <si>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</si>
  <si>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</si>
  <si>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</si>
  <si>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</si>
  <si>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</si>
  <si>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</si>
  <si>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</si>
  <si>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</si>
  <si>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</si>
  <si>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</si>
  <si>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</si>
  <si>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</si>
  <si>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</si>
  <si>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</si>
  <si>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</si>
  <si>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</si>
  <si>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</si>
  <si>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</si>
  <si>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</si>
  <si>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</si>
  <si>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</si>
  <si>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</si>
  <si>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</si>
  <si>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</si>
  <si>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</si>
  <si>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</si>
  <si>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</si>
  <si>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</si>
  <si>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</si>
  <si>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</si>
  <si>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</si>
  <si>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</si>
  <si>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</si>
  <si>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</si>
  <si>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</si>
  <si>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</si>
  <si>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</si>
  <si>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</si>
  <si>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</si>
  <si>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</si>
  <si>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</si>
  <si>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</si>
  <si>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</si>
  <si>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</si>
  <si>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</si>
  <si>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</si>
  <si>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</si>
  <si>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</si>
  <si>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</si>
  <si>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</si>
  <si>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</si>
  <si>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</si>
  <si>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</si>
  <si>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</si>
  <si>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</si>
  <si>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</si>
  <si>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</si>
  <si>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</si>
  <si>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</si>
  <si>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</si>
  <si>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</si>
  <si>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</si>
  <si>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</si>
  <si>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</si>
  <si>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</si>
  <si>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</si>
  <si>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</si>
  <si>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</si>
  <si>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</si>
  <si>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</si>
  <si>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</si>
  <si>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</si>
  <si>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</si>
  <si>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</si>
  <si>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</si>
  <si>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</si>
  <si>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</si>
  <si>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</si>
  <si>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</si>
  <si>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</si>
  <si>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</si>
  <si>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</si>
  <si>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</si>
  <si>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</si>
  <si>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</si>
  <si>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</si>
  <si>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</si>
  <si>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</si>
  <si>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</si>
  <si>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</si>
  <si>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</si>
  <si>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</si>
  <si>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</si>
  <si>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</si>
  <si>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</si>
  <si>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</si>
  <si>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</si>
  <si>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</si>
  <si>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</si>
  <si>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</si>
  <si>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</si>
  <si>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</si>
  <si>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</si>
  <si>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</si>
  <si>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</si>
  <si>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</si>
  <si>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</si>
  <si>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</si>
  <si>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</si>
  <si>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</si>
  <si>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</si>
  <si>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</si>
  <si>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</si>
  <si>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</si>
  <si>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</si>
  <si>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</si>
  <si>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</si>
  <si>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</si>
  <si>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</si>
  <si>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</si>
  <si>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</si>
  <si>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</si>
  <si>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</si>
  <si>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</si>
  <si>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</si>
  <si>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</si>
  <si>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</si>
  <si>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</si>
  <si>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</si>
  <si>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</si>
  <si>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</si>
  <si>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</si>
  <si>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</si>
  <si>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</si>
  <si>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</si>
  <si>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</si>
  <si>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</si>
  <si>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</si>
  <si>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</si>
  <si>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</si>
  <si>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</si>
  <si>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</si>
  <si>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</si>
  <si>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</si>
  <si>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</si>
  <si>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</si>
  <si>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</si>
  <si>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</si>
  <si>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</si>
  <si>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</si>
  <si>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</si>
  <si>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</si>
  <si>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</si>
  <si>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</si>
  <si>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</si>
  <si>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</si>
  <si>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</si>
  <si>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</si>
  <si>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</si>
  <si>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</si>
  <si>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</si>
  <si>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</si>
  <si>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</si>
  <si>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</si>
  <si>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</si>
  <si>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</si>
  <si>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</si>
  <si>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</si>
  <si>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</si>
  <si>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</si>
  <si>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</si>
  <si>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</si>
  <si>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</si>
  <si>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</si>
  <si>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</si>
  <si>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</si>
  <si>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</si>
  <si>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</si>
  <si>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</si>
  <si>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</si>
  <si>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</si>
  <si>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</si>
  <si>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</si>
  <si>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</si>
  <si>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</si>
  <si>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</si>
  <si>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</si>
  <si>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</si>
  <si>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</si>
  <si>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</si>
  <si>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</si>
  <si>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</si>
  <si>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</si>
  <si>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</si>
  <si>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</si>
  <si>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</si>
  <si>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</si>
  <si>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</si>
  <si>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</si>
  <si>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</si>
  <si>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</si>
  <si>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</si>
  <si>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</si>
  <si>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</si>
  <si>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</si>
  <si>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</si>
  <si>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</si>
  <si>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</si>
  <si>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</si>
  <si>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</si>
  <si>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</si>
  <si>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</si>
  <si>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</si>
  <si>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</si>
  <si>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</si>
  <si>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</si>
  <si>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</si>
  <si>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</si>
  <si>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</si>
  <si>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</si>
  <si>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</si>
  <si>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</si>
  <si>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</si>
  <si>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</si>
  <si>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</si>
  <si>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</si>
  <si>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</si>
  <si>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</si>
  <si>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</si>
  <si>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</si>
  <si>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</si>
  <si>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</si>
  <si>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</si>
  <si>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</si>
  <si>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</si>
  <si>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</si>
  <si>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</si>
  <si>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</si>
  <si>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</si>
  <si>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</si>
  <si>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</si>
  <si>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</si>
  <si>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</si>
  <si>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</si>
  <si>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</si>
  <si>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</si>
  <si>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</si>
  <si>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</si>
  <si>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</si>
  <si>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</si>
  <si>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</si>
  <si>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</si>
  <si>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</si>
  <si>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</si>
  <si>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</si>
  <si>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</si>
  <si>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</si>
  <si>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</si>
  <si>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</si>
  <si>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</si>
  <si>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</si>
  <si>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</si>
  <si>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</si>
  <si>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</si>
  <si>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</si>
  <si>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</si>
  <si>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</si>
  <si>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</si>
  <si>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</si>
  <si>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</si>
  <si>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</si>
  <si>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</si>
  <si>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</si>
  <si>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</si>
  <si>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</si>
  <si>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</si>
  <si>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</si>
  <si>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</si>
  <si>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</si>
  <si>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</si>
  <si>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</si>
  <si>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</si>
  <si>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</si>
  <si>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</si>
  <si>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</si>
  <si>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</si>
  <si>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</si>
  <si>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</si>
  <si>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</si>
  <si>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</si>
  <si>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</si>
  <si>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</si>
  <si>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</si>
  <si>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</si>
  <si>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</si>
  <si>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</si>
  <si>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</si>
  <si>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</si>
  <si>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</si>
  <si>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</si>
  <si>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</si>
  <si>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</si>
  <si>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</si>
  <si>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</si>
  <si>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</si>
  <si>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</si>
  <si>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</si>
  <si>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</si>
  <si>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</si>
  <si>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</si>
  <si>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</si>
  <si>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</si>
  <si>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</si>
  <si>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</si>
  <si>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</si>
  <si>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</si>
  <si>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</si>
  <si>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</si>
  <si>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</si>
  <si>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</si>
  <si>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</si>
  <si>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</si>
  <si>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</si>
  <si>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</si>
  <si>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</si>
  <si>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</si>
  <si>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</si>
  <si>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</si>
  <si>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</si>
  <si>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</si>
  <si>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</si>
  <si>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</si>
  <si>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</si>
  <si>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</si>
  <si>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</si>
  <si>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</si>
  <si>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</si>
  <si>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</si>
  <si>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</si>
  <si>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</si>
  <si>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</si>
  <si>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</si>
  <si>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</si>
  <si>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</si>
  <si>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</si>
  <si>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</si>
  <si>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</si>
  <si>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</si>
  <si>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</si>
  <si>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</si>
  <si>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</si>
  <si>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</si>
  <si>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</si>
  <si>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</si>
  <si>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</si>
  <si>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</si>
  <si>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</si>
  <si>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</si>
  <si>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</si>
  <si>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</si>
  <si>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</si>
  <si>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</si>
  <si>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</si>
  <si>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</si>
  <si>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</si>
  <si>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</si>
  <si>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</si>
  <si>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</si>
  <si>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</si>
  <si>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</si>
  <si>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</si>
  <si>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</si>
  <si>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</si>
  <si>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</si>
  <si>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</si>
  <si>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</si>
  <si>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</si>
  <si>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</si>
  <si>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</si>
  <si>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</si>
  <si>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</si>
  <si>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</si>
  <si>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</si>
  <si>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</si>
  <si>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</si>
  <si>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</si>
  <si>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</si>
  <si>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</si>
  <si>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</si>
  <si>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</si>
  <si>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</si>
  <si>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</si>
  <si>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</si>
  <si>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</si>
  <si>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</si>
  <si>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</si>
  <si>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</si>
  <si>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</si>
  <si>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</si>
  <si>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</si>
  <si>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</si>
  <si>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</si>
  <si>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</si>
  <si>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</si>
  <si>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</si>
  <si>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</si>
  <si>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</si>
  <si>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</si>
  <si>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</si>
  <si>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</si>
  <si>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</si>
  <si>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</si>
  <si>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</si>
  <si>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</si>
  <si>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</si>
  <si>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</si>
  <si>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</si>
  <si>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</si>
  <si>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</si>
  <si>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</si>
  <si>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</si>
  <si>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</si>
  <si>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</si>
  <si>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</si>
  <si>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</si>
  <si>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</si>
  <si>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</si>
  <si>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</si>
  <si>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</si>
  <si>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</si>
  <si>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</si>
  <si>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</si>
  <si>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</si>
  <si>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</si>
  <si>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</si>
  <si>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</si>
  <si>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</si>
  <si>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</si>
  <si>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</si>
  <si>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</si>
  <si>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</si>
  <si>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</si>
  <si>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</si>
  <si>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</si>
  <si>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</si>
  <si>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</si>
  <si>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</si>
  <si>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</si>
  <si>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</si>
  <si>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</si>
  <si>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</si>
  <si>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</si>
  <si>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</si>
  <si>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</si>
  <si>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</si>
  <si>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</si>
  <si>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</si>
  <si>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</si>
  <si>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</si>
  <si>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</si>
  <si>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</si>
  <si>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</si>
  <si>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</si>
  <si>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</si>
  <si>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</si>
  <si>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</si>
  <si>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</si>
  <si>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</si>
  <si>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</si>
  <si>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</si>
  <si>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</si>
  <si>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</si>
  <si>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</si>
  <si>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</si>
  <si>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</si>
  <si>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</si>
  <si>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</si>
  <si>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</si>
  <si>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</si>
  <si>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</si>
  <si>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</si>
  <si>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</si>
  <si>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</si>
  <si>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</si>
  <si>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</si>
  <si>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</si>
  <si>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</si>
  <si>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</si>
  <si>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</si>
  <si>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</si>
  <si>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</si>
  <si>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</si>
  <si>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</si>
  <si>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</si>
  <si>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</si>
  <si>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</si>
  <si>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</si>
  <si>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</si>
  <si>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</si>
  <si>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</si>
  <si>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</si>
  <si>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</si>
  <si>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</si>
  <si>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</si>
  <si>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</si>
  <si>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</si>
  <si>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</si>
  <si>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</si>
  <si>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</si>
  <si>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</si>
  <si>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</si>
  <si>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</si>
  <si>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</si>
  <si>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</si>
  <si>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</si>
  <si>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</si>
  <si>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</si>
  <si>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</si>
  <si>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</si>
  <si>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</si>
  <si>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</si>
  <si>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</si>
  <si>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</si>
  <si>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</si>
  <si>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</si>
  <si>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</si>
  <si>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</si>
  <si>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</si>
  <si>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</si>
  <si>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</si>
  <si>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</si>
  <si>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</si>
  <si>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</si>
  <si>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</si>
  <si>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</si>
  <si>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</si>
  <si>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</si>
  <si>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</si>
  <si>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</si>
  <si>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</si>
  <si>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</si>
  <si>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</si>
  <si>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</si>
  <si>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</si>
  <si>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</si>
  <si>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</si>
  <si>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</si>
  <si>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</si>
  <si>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</si>
  <si>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</si>
  <si>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</si>
  <si>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</si>
  <si>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</si>
  <si>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</si>
  <si>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</si>
  <si>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</si>
  <si>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</si>
  <si>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</si>
  <si>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</si>
  <si>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</si>
  <si>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</si>
  <si>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</si>
  <si>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</si>
  <si>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</si>
  <si>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</si>
  <si>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</si>
  <si>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</si>
  <si>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</si>
  <si>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</si>
  <si>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</si>
  <si>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</si>
  <si>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</si>
  <si>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</si>
  <si>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</si>
  <si>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</si>
  <si>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</si>
  <si>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</si>
  <si>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</si>
  <si>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</si>
  <si>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</si>
  <si>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</si>
  <si>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</si>
  <si>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</si>
  <si>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</si>
  <si>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</si>
  <si>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</si>
  <si>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</si>
  <si>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</si>
  <si>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</si>
  <si>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</si>
  <si>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</si>
  <si>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</si>
  <si>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</si>
  <si>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</si>
  <si>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</si>
  <si>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</si>
  <si>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</si>
  <si>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</si>
  <si>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</si>
  <si>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</si>
  <si>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</si>
  <si>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</si>
  <si>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</si>
  <si>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</si>
  <si>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</si>
  <si>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</si>
  <si>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</si>
  <si>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</si>
  <si>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</si>
  <si>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</si>
  <si>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</si>
  <si>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</si>
  <si>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</si>
  <si>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</si>
  <si>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</si>
  <si>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</si>
  <si>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</si>
  <si>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</si>
  <si>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</si>
  <si>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</si>
  <si>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</si>
  <si>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</si>
  <si>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</si>
  <si>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</si>
  <si>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</si>
  <si>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</si>
  <si>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</si>
  <si>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</si>
  <si>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</si>
  <si>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</si>
  <si>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</si>
  <si>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</si>
  <si>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</si>
  <si>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</si>
  <si>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</si>
  <si>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</si>
  <si>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</si>
  <si>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</si>
  <si>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</si>
  <si>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</si>
  <si>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</si>
  <si>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</si>
  <si>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</si>
  <si>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</si>
  <si>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</si>
  <si>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</si>
  <si>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</si>
  <si>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</si>
  <si>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</si>
  <si>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</si>
  <si>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</si>
  <si>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</si>
  <si>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</si>
  <si>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</si>
  <si>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</si>
  <si>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</si>
  <si>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</si>
  <si>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</si>
  <si>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</si>
  <si>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</si>
  <si>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</si>
  <si>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</si>
  <si>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</si>
  <si>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</si>
  <si>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</si>
  <si>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</si>
  <si>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</si>
  <si>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</si>
  <si>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</si>
  <si>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</si>
  <si>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</si>
  <si>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</si>
  <si>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</si>
  <si>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</si>
  <si>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</si>
  <si>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</si>
  <si>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</si>
  <si>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</si>
  <si>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</si>
  <si>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</si>
  <si>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</si>
  <si>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</si>
  <si>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</si>
  <si>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</si>
  <si>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</si>
  <si>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</si>
  <si>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</si>
  <si>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</si>
  <si>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</si>
  <si>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</si>
  <si>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</si>
  <si>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</si>
  <si>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</si>
  <si>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</si>
  <si>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</si>
  <si>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</si>
  <si>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</si>
  <si>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</si>
  <si>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6 по ул. Кировская за 2016 год</t>
  </si>
  <si>
    <t xml:space="preserve"> январь</t>
  </si>
  <si>
    <t xml:space="preserve"> в течение года</t>
  </si>
  <si>
    <t>фев, мар, июл</t>
  </si>
  <si>
    <t>12 | 1</t>
  </si>
  <si>
    <t>4,25 | 1</t>
  </si>
  <si>
    <t>1,6 | 24</t>
  </si>
  <si>
    <t>0,5 | 18</t>
  </si>
  <si>
    <t>1,1 | 3</t>
  </si>
  <si>
    <t>56 | 1</t>
  </si>
  <si>
    <t>1,5 | 1</t>
  </si>
  <si>
    <t>50,44 | 249</t>
  </si>
  <si>
    <t>50,44 | 33</t>
  </si>
  <si>
    <t>6,816 | 1</t>
  </si>
  <si>
    <t>50,44 | 2</t>
  </si>
  <si>
    <t>195 | 28</t>
  </si>
  <si>
    <t>97,5 | 22</t>
  </si>
  <si>
    <t>0,0351 | 6</t>
  </si>
  <si>
    <t>1,95 | 40</t>
  </si>
  <si>
    <t>1,95 | 10</t>
  </si>
  <si>
    <t>1,95 | 12</t>
  </si>
  <si>
    <t>195 | 32</t>
  </si>
  <si>
    <t>97,5 | 8</t>
  </si>
  <si>
    <t>0,99 | 1</t>
  </si>
  <si>
    <t>77 | 2</t>
  </si>
  <si>
    <t>1 | 122</t>
  </si>
  <si>
    <t>26 | 24</t>
  </si>
  <si>
    <t>2 | 5</t>
  </si>
  <si>
    <t>апрель, декабрь</t>
  </si>
  <si>
    <t>195 | 74</t>
  </si>
  <si>
    <t>26 | 27</t>
  </si>
  <si>
    <t>1 | 127</t>
  </si>
  <si>
    <t>802 | 77</t>
  </si>
  <si>
    <t>802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</si>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</sst>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752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6176.16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188818.78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176920.79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176920.79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176920.79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18074.150000000001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182989.74076408093</v>
      </c>
      <c r="G28" s="18">
        <f>и_ср_начисл-и_ср_стоимость_факт</f>
        <v>5829.0392359190737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12886.119999999999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40071.85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176.94560252189973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261012.32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241278.15000000002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28888.07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418736.46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418736.46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543.68097341717566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5807.64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5365.61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558.16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5807.64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5807.64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419.42768991913294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64886.960000000006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61740.57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5108.34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80641.38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80641.38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966.83789752906705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68303.510000000009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64440.369999999995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5517.28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68303.510000000009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68303.510000000009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4630.48576579569</v>
      </c>
      <c r="F6" s="40"/>
      <c r="I6" s="27">
        <f>E6/1.18</f>
        <v>3924.1404794878731</v>
      </c>
      <c r="J6" s="29">
        <f>[1]сумма!$Q$6</f>
        <v>12959.079134999998</v>
      </c>
      <c r="K6" s="29">
        <f>J6-I6</f>
        <v>9034.9386555121255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173.0419770245968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0.1522</v>
      </c>
      <c r="E8" s="48">
        <v>173.0419770245968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363.51728755540307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2.9376000000000002</v>
      </c>
      <c r="E25" s="48">
        <v>363.51728755540307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1403.6105306083039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0.96360000000000001</v>
      </c>
      <c r="E43" s="48">
        <v>886.14662515684745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6.0960000000000001</v>
      </c>
      <c r="E44" s="48">
        <v>517.46390545145641</v>
      </c>
      <c r="F44" s="49" t="s">
        <v>739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363.36184631014879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2.9376000000000002</v>
      </c>
      <c r="E101" s="35">
        <v>363.36184631014879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97.377961642365705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9.1799999999999993E-2</v>
      </c>
      <c r="E106" s="56">
        <v>97.377961642365705</v>
      </c>
      <c r="F106" s="49" t="s">
        <v>739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2229.576162654871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0.27539999999999998</v>
      </c>
      <c r="E120" s="56">
        <v>99.004116208102658</v>
      </c>
      <c r="F120" s="49" t="s">
        <v>718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2091.9867465671132</v>
      </c>
      <c r="F130" s="49" t="s">
        <v>753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20780.8960272923</v>
      </c>
      <c r="F197" s="75"/>
      <c r="I197" s="27">
        <f>E197/1.18</f>
        <v>17610.928836688392</v>
      </c>
      <c r="J197" s="29">
        <f>[1]сумма!$Q$11</f>
        <v>31082.599499999997</v>
      </c>
      <c r="K197" s="29">
        <f>J197-I197</f>
        <v>13471.670663311605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20780.8960272923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0.55079999999999996</v>
      </c>
      <c r="E199" s="35">
        <v>2171.7413795605653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33.591299999999997</v>
      </c>
      <c r="E211" s="35">
        <v>12138.47858401894</v>
      </c>
      <c r="F211" s="49" t="s">
        <v>740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2</v>
      </c>
      <c r="E217" s="35">
        <v>1249.0817961125776</v>
      </c>
      <c r="F217" s="49" t="s">
        <v>740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1593.2444446010334</v>
      </c>
      <c r="F232" s="33"/>
      <c r="I232" s="27">
        <f>E232/1.18</f>
        <v>1350.2071564415537</v>
      </c>
      <c r="J232" s="29">
        <f>[1]сумма!$M$13</f>
        <v>4000.8600000000006</v>
      </c>
      <c r="K232" s="29">
        <f>J232-I232</f>
        <v>2650.6528435584469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1593.2444446010334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754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736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2244.3550797166936</v>
      </c>
      <c r="F266" s="75"/>
      <c r="I266" s="27">
        <f>E266/1.18</f>
        <v>1901.9958302683845</v>
      </c>
      <c r="J266" s="29">
        <f>[1]сумма!$Q$15</f>
        <v>14033.079052204816</v>
      </c>
      <c r="K266" s="29">
        <f>J266-I266</f>
        <v>12131.083221936431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2244.3550797166936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0.3105</v>
      </c>
      <c r="E268" s="35">
        <v>637.15366429724236</v>
      </c>
      <c r="F268" s="33" t="s">
        <v>755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1</v>
      </c>
      <c r="E288" s="35">
        <v>26.299861562431008</v>
      </c>
      <c r="F288" s="33" t="s">
        <v>736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2</v>
      </c>
      <c r="E320" s="35">
        <v>1168.5637582729114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38000.948410669218</v>
      </c>
      <c r="F338" s="75"/>
      <c r="I338" s="27">
        <f>E338/1.18</f>
        <v>32204.193568363746</v>
      </c>
      <c r="J338" s="29">
        <f>[1]сумма!$Q$17</f>
        <v>27117.06</v>
      </c>
      <c r="K338" s="29">
        <f>J338-I338</f>
        <v>-5087.1335683637444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38000.948410669218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756</v>
      </c>
      <c r="E340" s="84">
        <v>61.267764667912807</v>
      </c>
      <c r="F340" s="49" t="s">
        <v>740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757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758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759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760</v>
      </c>
      <c r="E345" s="84">
        <v>7.8677184136390759</v>
      </c>
      <c r="F345" s="49" t="s">
        <v>741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761</v>
      </c>
      <c r="E346" s="48">
        <v>189.99702977617767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762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763</v>
      </c>
      <c r="E349" s="48">
        <v>28490.299733824591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764</v>
      </c>
      <c r="E351" s="48">
        <v>8697.1050702403845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765</v>
      </c>
      <c r="E353" s="84">
        <v>78.091290211970829</v>
      </c>
      <c r="F353" s="49" t="s">
        <v>737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766</v>
      </c>
      <c r="E354" s="48">
        <v>236.98811391842932</v>
      </c>
      <c r="F354" s="49" t="s">
        <v>742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55293.388758815738</v>
      </c>
      <c r="F355" s="75"/>
      <c r="I355" s="27">
        <f>E355/1.18</f>
        <v>46858.804032894695</v>
      </c>
      <c r="J355" s="29">
        <f>[1]сумма!$Q$19</f>
        <v>27334.060541112922</v>
      </c>
      <c r="K355" s="29">
        <f>J355-I355</f>
        <v>-19524.743491781774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18097.439145264492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767</v>
      </c>
      <c r="E358" s="89">
        <v>2881.8209019197898</v>
      </c>
      <c r="F358" s="49" t="s">
        <v>744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768</v>
      </c>
      <c r="E359" s="89">
        <v>4953.8766151969066</v>
      </c>
      <c r="F359" s="49" t="s">
        <v>744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769</v>
      </c>
      <c r="E360" s="89">
        <v>37.341769917621335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770</v>
      </c>
      <c r="E361" s="89">
        <v>75.736611729982371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771</v>
      </c>
      <c r="E362" s="89">
        <v>129.06406163650485</v>
      </c>
      <c r="F362" s="49" t="s">
        <v>743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772</v>
      </c>
      <c r="E364" s="89">
        <v>372.90354736498762</v>
      </c>
      <c r="F364" s="49" t="s">
        <v>745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773</v>
      </c>
      <c r="E365" s="89">
        <v>1879.7270648221247</v>
      </c>
      <c r="F365" s="49" t="s">
        <v>746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774</v>
      </c>
      <c r="E366" s="89">
        <v>1814.549354985124</v>
      </c>
      <c r="F366" s="49" t="s">
        <v>747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775</v>
      </c>
      <c r="E367" s="89">
        <v>86.95144119146407</v>
      </c>
      <c r="F367" s="49" t="s">
        <v>738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775</v>
      </c>
      <c r="E368" s="89">
        <v>127.00745439160222</v>
      </c>
      <c r="F368" s="49" t="s">
        <v>738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776</v>
      </c>
      <c r="E369" s="89">
        <v>1250.9911418063443</v>
      </c>
      <c r="F369" s="49" t="s">
        <v>748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777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778</v>
      </c>
      <c r="E371" s="89">
        <v>1948.814719828214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779</v>
      </c>
      <c r="E372" s="89">
        <v>1168.1409580858199</v>
      </c>
      <c r="F372" s="49" t="s">
        <v>780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37195.949613551238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781</v>
      </c>
      <c r="E375" s="93">
        <v>4260.5130052119475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782</v>
      </c>
      <c r="E377" s="95">
        <v>396.80562807754762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783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784</v>
      </c>
      <c r="E379" s="95">
        <v>17532.983301436234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785</v>
      </c>
      <c r="E380" s="95">
        <v>6138.6737005626637</v>
      </c>
      <c r="F380" s="49" t="s">
        <v>749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785</v>
      </c>
      <c r="E382" s="95">
        <v>1113.4331377724666</v>
      </c>
      <c r="F382" s="49" t="s">
        <v>750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785</v>
      </c>
      <c r="E383" s="95">
        <v>562.32664023561097</v>
      </c>
      <c r="F383" s="49" t="s">
        <v>751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786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12707.571756967538</v>
      </c>
      <c r="F386" s="75"/>
      <c r="I386" s="27">
        <f>E386/1.18</f>
        <v>10769.128607599609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12707.571756967538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7250.246002394797</v>
      </c>
      <c r="F388" s="75"/>
      <c r="I388" s="27">
        <f>E388/1.18</f>
        <v>6144.2762732159299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7250.246002394797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40488.580764080922</v>
      </c>
      <c r="F390" s="75"/>
      <c r="I390" s="27">
        <f>E390/1.18</f>
        <v>34312.356579729596</v>
      </c>
      <c r="J390" s="27">
        <f>SUM(I6:I390)</f>
        <v>155076.03136468978</v>
      </c>
      <c r="K390" s="27">
        <f>J390*1.01330668353499*1.18</f>
        <v>185424.7032647478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40488.580764080922</v>
      </c>
      <c r="F391" s="49" t="s">
        <v>731</v>
      </c>
      <c r="I391" s="27">
        <f>E6+E197+E232+E266+E338+E355+E386+E388+E390</f>
        <v>182989.71701033393</v>
      </c>
      <c r="J391" s="27">
        <f>I391-K391</f>
        <v>-156174.05922838781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2017-05-18T01:38:19Z</dcterms:modified>
</cp:coreProperties>
</file>